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769063d6f9f7912/☆☆女神ハトホル/4.1_会計の仕事/19_ホームページ/"/>
    </mc:Choice>
  </mc:AlternateContent>
  <xr:revisionPtr revIDLastSave="437" documentId="11_AD4D066CA252ABDACC1048E43914FF7C72EEDF5E" xr6:coauthVersionLast="47" xr6:coauthVersionMax="47" xr10:uidLastSave="{B724090B-DD87-40C3-AEB1-B3607AF6EA20}"/>
  <bookViews>
    <workbookView xWindow="-110" yWindow="-110" windowWidth="19420" windowHeight="10420" xr2:uid="{00000000-000D-0000-FFFF-FFFF00000000}"/>
  </bookViews>
  <sheets>
    <sheet name="ゴールシーク" sheetId="2" r:id="rId1"/>
    <sheet name="ソルバー" sheetId="3" r:id="rId2"/>
  </sheets>
  <definedNames>
    <definedName name="solver_adj" localSheetId="1" hidden="1">ソルバー!$B$17:$B$18</definedName>
    <definedName name="solver_cvg" localSheetId="1" hidden="1">0.0001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ソルバー!$B$13</definedName>
    <definedName name="solver_lhs2" localSheetId="1" hidden="1">ソルバー!$B$17</definedName>
    <definedName name="solver_lhs3" localSheetId="1" hidden="1">ソルバー!$B$17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1" hidden="1">2147483647</definedName>
    <definedName name="solver_num" localSheetId="0" hidden="1">0</definedName>
    <definedName name="solver_num" localSheetId="1" hidden="1">3</definedName>
    <definedName name="solver_nwt" localSheetId="1" hidden="1">1</definedName>
    <definedName name="solver_opt" localSheetId="0" hidden="1">ゴールシーク!$I$3</definedName>
    <definedName name="solver_opt" localSheetId="1" hidden="1">ソルバー!$I$9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1</definedName>
    <definedName name="solver_rel3" localSheetId="1" hidden="1">3</definedName>
    <definedName name="solver_rhs1" localSheetId="1" hidden="1">ソルバー!$B$17*ソルバー!$B$8+ソルバー!$B$18*ソルバー!$B$9</definedName>
    <definedName name="solver_rhs2" localSheetId="1" hidden="1">ソルバー!$C$8</definedName>
    <definedName name="solver_rhs3" localSheetId="1" hidden="1">ソルバー!$D$8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3" l="1"/>
  <c r="C18" i="3"/>
  <c r="C17" i="3"/>
  <c r="E18" i="3"/>
  <c r="E17" i="3"/>
  <c r="D18" i="3"/>
  <c r="D17" i="3"/>
  <c r="D4" i="3"/>
  <c r="D3" i="3"/>
  <c r="C19" i="3" l="1"/>
  <c r="D19" i="3"/>
  <c r="E19" i="3"/>
  <c r="G5" i="2" l="1"/>
  <c r="G2" i="2"/>
  <c r="G8" i="2" l="1"/>
  <c r="G12" i="2" s="1"/>
  <c r="F9" i="2" l="1"/>
</calcChain>
</file>

<file path=xl/sharedStrings.xml><?xml version="1.0" encoding="utf-8"?>
<sst xmlns="http://schemas.openxmlformats.org/spreadsheetml/2006/main" count="40" uniqueCount="35">
  <si>
    <t>固定費</t>
    <rPh sb="0" eb="3">
      <t>コテイヒ</t>
    </rPh>
    <phoneticPr fontId="1"/>
  </si>
  <si>
    <t>売上高</t>
    <rPh sb="0" eb="3">
      <t>ウリアゲダカ</t>
    </rPh>
    <phoneticPr fontId="1"/>
  </si>
  <si>
    <t>変動費</t>
    <rPh sb="0" eb="3">
      <t>ヘンドウヒ</t>
    </rPh>
    <phoneticPr fontId="1"/>
  </si>
  <si>
    <t>A商品単価</t>
    <rPh sb="1" eb="3">
      <t>ショウヒン</t>
    </rPh>
    <rPh sb="3" eb="5">
      <t>タンカ</t>
    </rPh>
    <phoneticPr fontId="1"/>
  </si>
  <si>
    <t>A商品販売数</t>
    <rPh sb="1" eb="3">
      <t>ショウヒン</t>
    </rPh>
    <rPh sb="3" eb="6">
      <t>ハンバイスウ</t>
    </rPh>
    <phoneticPr fontId="1"/>
  </si>
  <si>
    <t>単価 × 販売数</t>
  </si>
  <si>
    <t>(仕入単価＋その他変動費)×販売数</t>
    <rPh sb="1" eb="5">
      <t>シイレタンカ</t>
    </rPh>
    <rPh sb="8" eb="9">
      <t>タ</t>
    </rPh>
    <rPh sb="9" eb="12">
      <t>ヘンドウヒ</t>
    </rPh>
    <rPh sb="14" eb="17">
      <t>ハンバイスウ</t>
    </rPh>
    <phoneticPr fontId="1"/>
  </si>
  <si>
    <t>A商品仕入単価</t>
    <rPh sb="1" eb="3">
      <t>ショウヒン</t>
    </rPh>
    <rPh sb="3" eb="5">
      <t>シイ</t>
    </rPh>
    <rPh sb="5" eb="7">
      <t>タンカ</t>
    </rPh>
    <phoneticPr fontId="1"/>
  </si>
  <si>
    <t>A商品1個あたりのその他変動費</t>
    <rPh sb="1" eb="3">
      <t>ショウヒン</t>
    </rPh>
    <rPh sb="4" eb="5">
      <t>コ</t>
    </rPh>
    <rPh sb="11" eb="12">
      <t>タ</t>
    </rPh>
    <rPh sb="12" eb="15">
      <t>ヘンドウヒ</t>
    </rPh>
    <phoneticPr fontId="1"/>
  </si>
  <si>
    <t>限界利益</t>
    <rPh sb="0" eb="4">
      <t>ゲンカイリエキ</t>
    </rPh>
    <phoneticPr fontId="1"/>
  </si>
  <si>
    <t>売上高ー変動費</t>
    <rPh sb="0" eb="3">
      <t>ウリアゲダカ</t>
    </rPh>
    <rPh sb="4" eb="7">
      <t>ヘンドウヒ</t>
    </rPh>
    <phoneticPr fontId="1"/>
  </si>
  <si>
    <t>A1個あたりの限界利益</t>
    <rPh sb="2" eb="3">
      <t>コ</t>
    </rPh>
    <rPh sb="7" eb="9">
      <t>ゲンカイ</t>
    </rPh>
    <rPh sb="9" eb="11">
      <t>リエキ</t>
    </rPh>
    <phoneticPr fontId="1"/>
  </si>
  <si>
    <t>営業利益</t>
    <rPh sb="0" eb="4">
      <t>エイギョウリエキ</t>
    </rPh>
    <phoneticPr fontId="1"/>
  </si>
  <si>
    <t>損益分岐点の(営業利益がゼロになる)商品販売数を求める</t>
  </si>
  <si>
    <t>ゴールシーク</t>
    <phoneticPr fontId="1"/>
  </si>
  <si>
    <t>価格見積データ</t>
    <rPh sb="0" eb="2">
      <t>カカク</t>
    </rPh>
    <rPh sb="2" eb="4">
      <t>ミツモ</t>
    </rPh>
    <phoneticPr fontId="1"/>
  </si>
  <si>
    <t>製品X</t>
    <rPh sb="0" eb="2">
      <t>セイヒン</t>
    </rPh>
    <phoneticPr fontId="1"/>
  </si>
  <si>
    <t>製品Y</t>
    <rPh sb="0" eb="2">
      <t>セイヒン</t>
    </rPh>
    <phoneticPr fontId="1"/>
  </si>
  <si>
    <t>生産に関する製品別データ</t>
    <rPh sb="0" eb="2">
      <t>セイサン</t>
    </rPh>
    <rPh sb="3" eb="4">
      <t>カン</t>
    </rPh>
    <rPh sb="6" eb="9">
      <t>セイヒンベツ</t>
    </rPh>
    <phoneticPr fontId="1"/>
  </si>
  <si>
    <t>生産設備全体・部門全体のデータ</t>
    <rPh sb="0" eb="4">
      <t>セイサンセツビ</t>
    </rPh>
    <rPh sb="4" eb="6">
      <t>ゼンタイ</t>
    </rPh>
    <rPh sb="7" eb="11">
      <t>ブモンゼンタイ</t>
    </rPh>
    <phoneticPr fontId="1"/>
  </si>
  <si>
    <t>機械稼働能力</t>
    <rPh sb="0" eb="2">
      <t>キカイ</t>
    </rPh>
    <rPh sb="2" eb="4">
      <t>カドウ</t>
    </rPh>
    <rPh sb="4" eb="6">
      <t>ノウリョク</t>
    </rPh>
    <phoneticPr fontId="1"/>
  </si>
  <si>
    <t>年度利益計画</t>
    <rPh sb="0" eb="2">
      <t>ネンド</t>
    </rPh>
    <rPh sb="2" eb="6">
      <t>リエキケイカク</t>
    </rPh>
    <phoneticPr fontId="1"/>
  </si>
  <si>
    <t>合計</t>
    <rPh sb="0" eb="2">
      <t>ゴウケイ</t>
    </rPh>
    <phoneticPr fontId="1"/>
  </si>
  <si>
    <t>販売単価</t>
    <rPh sb="0" eb="4">
      <t>ハンバイタンカ</t>
    </rPh>
    <phoneticPr fontId="1"/>
  </si>
  <si>
    <t>単位当たり変動費</t>
    <phoneticPr fontId="1"/>
  </si>
  <si>
    <t>単位当たり限界利益</t>
    <rPh sb="5" eb="9">
      <t>ゲンカイリエキ</t>
    </rPh>
    <phoneticPr fontId="1"/>
  </si>
  <si>
    <t>必要機械作業時間</t>
    <rPh sb="0" eb="2">
      <t>ヒツヨウ</t>
    </rPh>
    <rPh sb="2" eb="4">
      <t>キカイ</t>
    </rPh>
    <rPh sb="4" eb="8">
      <t>サギョウジカン</t>
    </rPh>
    <phoneticPr fontId="1"/>
  </si>
  <si>
    <t>最大需要量</t>
    <rPh sb="0" eb="2">
      <t>サイダイ</t>
    </rPh>
    <rPh sb="2" eb="5">
      <t>ジュヨウリョウ</t>
    </rPh>
    <phoneticPr fontId="1"/>
  </si>
  <si>
    <t>最小需要量</t>
    <rPh sb="0" eb="2">
      <t>サイショウ</t>
    </rPh>
    <rPh sb="2" eb="5">
      <t>ジュヨウリョウ</t>
    </rPh>
    <phoneticPr fontId="1"/>
  </si>
  <si>
    <t>年間生産量(最適解)</t>
    <rPh sb="0" eb="2">
      <t>ネンカン</t>
    </rPh>
    <rPh sb="2" eb="5">
      <t>セイサンリョウ</t>
    </rPh>
    <rPh sb="6" eb="9">
      <t>サイテキカイ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</si>
  <si>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</si>
  <si>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年間変動費</t>
    <rPh sb="0" eb="5">
      <t>ネンカンヘンドウヒ</t>
    </rPh>
    <phoneticPr fontId="1"/>
  </si>
  <si>
    <t>年間限界利益</t>
    <rPh sb="0" eb="6">
      <t>ネンカンゲンカイリエキ</t>
    </rPh>
    <phoneticPr fontId="1"/>
  </si>
  <si>
    <t>ソルバー</t>
    <phoneticPr fontId="1"/>
  </si>
  <si>
    <t>年間限界利益を最大にする製品Xと製品Yの最適生産量</t>
    <rPh sb="12" eb="14">
      <t>セイヒン</t>
    </rPh>
    <rPh sb="16" eb="18">
      <t>セイヒン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</si>
</sst>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76" fontId="0" fillId="0" borderId="0" xfId="0" applyNumberFormat="1"/>
    <xf numFmtId="0" fontId="0" fillId="2" borderId="0" xfId="0" applyFill="1"/>
    <xf numFmtId="176" fontId="0" fillId="2" borderId="0" xfId="0" applyNumberFormat="1" applyFill="1"/>
    <xf numFmtId="0" fontId="4" fillId="3" borderId="0" xfId="0" applyFont="1" applyFill="1"/>
    <xf numFmtId="0" fontId="0" fillId="0" borderId="1" xfId="0" applyBorder="1"/>
    <xf numFmtId="176" fontId="0" fillId="0" borderId="1" xfId="0" applyNumberFormat="1" applyBorder="1"/>
    <xf numFmtId="0" fontId="3" fillId="4" borderId="0" xfId="0" applyFont="1" applyFill="1"/>
    <xf numFmtId="0" fontId="0" fillId="4" borderId="0" xfId="0" applyFill="1"/>
    <xf numFmtId="176" fontId="4" fillId="4" borderId="0" xfId="0" applyNumberFormat="1" applyFont="1" applyFill="1"/>
    <xf numFmtId="176" fontId="4" fillId="4" borderId="1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4</xdr:row>
      <xdr:rowOff>177800</xdr:rowOff>
    </xdr:from>
    <xdr:to>
      <xdr:col>11</xdr:col>
      <xdr:colOff>57150</xdr:colOff>
      <xdr:row>11</xdr:row>
      <xdr:rowOff>88900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514F8A-009F-490F-8595-047FFCB3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100" y="1092200"/>
          <a:ext cx="22479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97862</xdr:colOff>
      <xdr:row>4</xdr:row>
      <xdr:rowOff>38100</xdr:rowOff>
    </xdr:from>
    <xdr:to>
      <xdr:col>12</xdr:col>
      <xdr:colOff>514350</xdr:colOff>
      <xdr:row>24</xdr:row>
      <xdr:rowOff>31578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151F665-4E85-4290-A0EC-1F06CFC0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9962" y="952500"/>
          <a:ext cx="4804338" cy="4565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32C68-831B-4C99-8949-11CCD20D4948}">
  <dimension ref="B2:I12"/>
  <sheetViews>
    <sheetView tabSelected="1" workbookViewId="0">
      <selection activeCell="I14" sqref="I14"/>
    </sheetView>
  </sheetViews>
  <sheetFormatPr defaultRowHeight="18"/>
  <cols>
    <col min="6" max="6" width="8.75" bestFit="1" customWidth="1"/>
    <col min="7" max="7" width="10.75" bestFit="1" customWidth="1"/>
    <col min="9" max="9" width="12.08203125" customWidth="1"/>
  </cols>
  <sheetData>
    <row r="2" spans="2:9">
      <c r="B2" s="4" t="s">
        <v>1</v>
      </c>
      <c r="C2" s="4" t="s">
        <v>5</v>
      </c>
      <c r="D2" s="4"/>
      <c r="E2" s="4"/>
      <c r="F2" s="5"/>
      <c r="G2" s="5">
        <f>F3*F4</f>
        <v>30000000</v>
      </c>
    </row>
    <row r="3" spans="2:9">
      <c r="C3" s="1" t="s">
        <v>3</v>
      </c>
      <c r="F3" s="3">
        <v>3000</v>
      </c>
      <c r="G3" s="3"/>
      <c r="I3" s="6" t="s">
        <v>14</v>
      </c>
    </row>
    <row r="4" spans="2:9">
      <c r="C4" s="9" t="s">
        <v>4</v>
      </c>
      <c r="D4" s="10"/>
      <c r="E4" s="10"/>
      <c r="F4" s="11">
        <v>10000</v>
      </c>
      <c r="G4" s="3"/>
      <c r="I4" t="s">
        <v>13</v>
      </c>
    </row>
    <row r="5" spans="2:9">
      <c r="B5" s="4" t="s">
        <v>2</v>
      </c>
      <c r="C5" s="4" t="s">
        <v>6</v>
      </c>
      <c r="D5" s="4"/>
      <c r="E5" s="4"/>
      <c r="F5" s="5"/>
      <c r="G5" s="5">
        <f>(F6+F7)*F4</f>
        <v>15000000</v>
      </c>
    </row>
    <row r="6" spans="2:9">
      <c r="C6" s="1" t="s">
        <v>7</v>
      </c>
      <c r="F6" s="3">
        <v>1000</v>
      </c>
      <c r="G6" s="3"/>
    </row>
    <row r="7" spans="2:9">
      <c r="C7" s="2" t="s">
        <v>8</v>
      </c>
      <c r="F7" s="3">
        <v>500</v>
      </c>
      <c r="G7" s="3"/>
    </row>
    <row r="8" spans="2:9">
      <c r="B8" s="4" t="s">
        <v>9</v>
      </c>
      <c r="C8" s="4" t="s">
        <v>10</v>
      </c>
      <c r="D8" s="4"/>
      <c r="E8" s="4"/>
      <c r="F8" s="5"/>
      <c r="G8" s="5">
        <f>G2-G5</f>
        <v>15000000</v>
      </c>
    </row>
    <row r="9" spans="2:9">
      <c r="C9" s="2" t="s">
        <v>11</v>
      </c>
      <c r="F9" s="3">
        <f>G8/F4</f>
        <v>1500</v>
      </c>
      <c r="G9" s="3"/>
    </row>
    <row r="10" spans="2:9">
      <c r="B10" s="4" t="s">
        <v>0</v>
      </c>
      <c r="C10" s="4"/>
      <c r="D10" s="4"/>
      <c r="E10" s="4"/>
      <c r="F10" s="5"/>
      <c r="G10" s="5">
        <v>5000000</v>
      </c>
    </row>
    <row r="11" spans="2:9">
      <c r="F11" s="3"/>
      <c r="G11" s="3"/>
    </row>
    <row r="12" spans="2:9">
      <c r="B12" s="4" t="s">
        <v>12</v>
      </c>
      <c r="C12" s="4"/>
      <c r="D12" s="4"/>
      <c r="E12" s="4"/>
      <c r="F12" s="5"/>
      <c r="G12" s="5">
        <f>G8-G10</f>
        <v>10000000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B6824-9C2B-4D72-8958-39E785702020}">
  <dimension ref="A1:G19"/>
  <sheetViews>
    <sheetView workbookViewId="0">
      <selection activeCell="D14" sqref="D14"/>
    </sheetView>
  </sheetViews>
  <sheetFormatPr defaultRowHeight="18"/>
  <cols>
    <col min="1" max="1" width="12.4140625" customWidth="1"/>
    <col min="2" max="2" width="17.9140625" bestFit="1" customWidth="1"/>
    <col min="3" max="3" width="18" customWidth="1"/>
    <col min="4" max="4" width="18.25" bestFit="1" customWidth="1"/>
    <col min="5" max="5" width="17" customWidth="1"/>
    <col min="6" max="6" width="3.58203125" customWidth="1"/>
    <col min="7" max="7" width="14.25" customWidth="1"/>
  </cols>
  <sheetData>
    <row r="1" spans="1:7">
      <c r="A1" t="s">
        <v>15</v>
      </c>
    </row>
    <row r="2" spans="1:7">
      <c r="A2" s="7"/>
      <c r="B2" s="7" t="s">
        <v>23</v>
      </c>
      <c r="C2" s="7" t="s">
        <v>24</v>
      </c>
      <c r="D2" s="7" t="s">
        <v>25</v>
      </c>
    </row>
    <row r="3" spans="1:7">
      <c r="A3" s="7" t="s">
        <v>16</v>
      </c>
      <c r="B3" s="7">
        <v>80</v>
      </c>
      <c r="C3" s="7">
        <v>48</v>
      </c>
      <c r="D3" s="7">
        <f>B3-C3</f>
        <v>32</v>
      </c>
      <c r="G3" s="6" t="s">
        <v>33</v>
      </c>
    </row>
    <row r="4" spans="1:7">
      <c r="A4" s="7" t="s">
        <v>17</v>
      </c>
      <c r="B4" s="7">
        <v>40</v>
      </c>
      <c r="C4" s="7">
        <v>28</v>
      </c>
      <c r="D4" s="7">
        <f>B4-C4</f>
        <v>12</v>
      </c>
      <c r="G4" t="s">
        <v>34</v>
      </c>
    </row>
    <row r="6" spans="1:7">
      <c r="A6" t="s">
        <v>18</v>
      </c>
    </row>
    <row r="7" spans="1:7">
      <c r="A7" s="7"/>
      <c r="B7" s="7" t="s">
        <v>26</v>
      </c>
      <c r="C7" s="7" t="s">
        <v>27</v>
      </c>
      <c r="D7" s="7" t="s">
        <v>28</v>
      </c>
    </row>
    <row r="8" spans="1:7">
      <c r="A8" s="7" t="s">
        <v>16</v>
      </c>
      <c r="B8" s="8">
        <v>4</v>
      </c>
      <c r="C8" s="8">
        <v>12000</v>
      </c>
      <c r="D8" s="8">
        <v>10000</v>
      </c>
    </row>
    <row r="9" spans="1:7">
      <c r="A9" s="7" t="s">
        <v>17</v>
      </c>
      <c r="B9" s="8">
        <v>1</v>
      </c>
      <c r="C9" s="8">
        <v>30000</v>
      </c>
      <c r="D9" s="8">
        <v>5000</v>
      </c>
    </row>
    <row r="11" spans="1:7">
      <c r="A11" t="s">
        <v>19</v>
      </c>
    </row>
    <row r="12" spans="1:7">
      <c r="A12" s="7" t="s">
        <v>0</v>
      </c>
      <c r="B12" s="8">
        <v>480000</v>
      </c>
    </row>
    <row r="13" spans="1:7">
      <c r="A13" s="7" t="s">
        <v>20</v>
      </c>
      <c r="B13" s="8">
        <v>60000</v>
      </c>
    </row>
    <row r="15" spans="1:7">
      <c r="A15" t="s">
        <v>21</v>
      </c>
    </row>
    <row r="16" spans="1:7">
      <c r="A16" s="7"/>
      <c r="B16" s="7" t="s">
        <v>29</v>
      </c>
      <c r="C16" s="7" t="s">
        <v>30</v>
      </c>
      <c r="D16" s="7" t="s">
        <v>31</v>
      </c>
      <c r="E16" s="7" t="s">
        <v>32</v>
      </c>
    </row>
    <row r="17" spans="1:5">
      <c r="A17" s="7" t="s">
        <v>16</v>
      </c>
      <c r="B17" s="12">
        <v>10000</v>
      </c>
      <c r="C17" s="8">
        <f>B3*B17</f>
        <v>800000</v>
      </c>
      <c r="D17" s="8">
        <f>C3*B17</f>
        <v>480000</v>
      </c>
      <c r="E17" s="8">
        <f>D3*B17</f>
        <v>320000</v>
      </c>
    </row>
    <row r="18" spans="1:5">
      <c r="A18" s="7" t="s">
        <v>17</v>
      </c>
      <c r="B18" s="12">
        <v>20000</v>
      </c>
      <c r="C18" s="8">
        <f>B4*B18</f>
        <v>800000</v>
      </c>
      <c r="D18" s="8">
        <f>C4*B18</f>
        <v>560000</v>
      </c>
      <c r="E18" s="8">
        <f>D4*B18</f>
        <v>240000</v>
      </c>
    </row>
    <row r="19" spans="1:5">
      <c r="A19" s="7" t="s">
        <v>22</v>
      </c>
      <c r="B19" s="8">
        <f>SUM(B17:B18)</f>
        <v>30000</v>
      </c>
      <c r="C19" s="8">
        <f t="shared" ref="C19:E19" si="0">SUM(C17:C18)</f>
        <v>1600000</v>
      </c>
      <c r="D19" s="8">
        <f t="shared" si="0"/>
        <v>1040000</v>
      </c>
      <c r="E19" s="8">
        <f t="shared" si="0"/>
        <v>560000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ゴールシーク</vt:lpstr>
      <vt:lpstr>ソルバー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KAWASHIMA</dc:creator>
  <cp:lastModifiedBy>Hajime KAWASHIMA</cp:lastModifiedBy>
  <dcterms:created xsi:type="dcterms:W3CDTF">2015-06-05T18:19:34Z</dcterms:created>
  <dcterms:modified xsi:type="dcterms:W3CDTF">2022-03-16T00:34:52Z</dcterms:modified>
</cp:coreProperties>
</file>